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/>
  </bookViews>
  <sheets>
    <sheet name="Cuadro 10 RCN" sheetId="13" r:id="rId1"/>
  </sheets>
  <definedNames>
    <definedName name="_xlnm.Print_Area" localSheetId="0">'Cuadro 10 RCN'!$A$1:$E$112</definedName>
    <definedName name="_xlnm.Print_Titles" localSheetId="0">'Cuadro 10 RCN'!$9:$14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3" l="1"/>
  <c r="D104" i="13"/>
  <c r="E103" i="13"/>
  <c r="D103" i="13"/>
  <c r="E102" i="13"/>
  <c r="D102" i="13"/>
  <c r="E101" i="13"/>
  <c r="D101" i="13"/>
  <c r="E100" i="13"/>
  <c r="D100" i="13"/>
  <c r="C99" i="13"/>
  <c r="D99" i="13" s="1"/>
  <c r="B99" i="13"/>
  <c r="E99" i="13" s="1"/>
  <c r="E98" i="13"/>
  <c r="D98" i="13"/>
  <c r="E97" i="13"/>
  <c r="D97" i="13"/>
  <c r="E96" i="13"/>
  <c r="D96" i="13"/>
  <c r="E95" i="13"/>
  <c r="D95" i="13"/>
  <c r="C94" i="13"/>
  <c r="D94" i="13" s="1"/>
  <c r="B94" i="13"/>
  <c r="E94" i="13" s="1"/>
  <c r="C93" i="13"/>
  <c r="D93" i="13" s="1"/>
  <c r="B93" i="13"/>
  <c r="E93" i="13" s="1"/>
  <c r="E92" i="13"/>
  <c r="D92" i="13"/>
  <c r="E91" i="13"/>
  <c r="D91" i="13"/>
  <c r="C90" i="13"/>
  <c r="D90" i="13" s="1"/>
  <c r="B90" i="13"/>
  <c r="E90" i="13" s="1"/>
  <c r="E89" i="13"/>
  <c r="D89" i="13"/>
  <c r="E88" i="13"/>
  <c r="D88" i="13"/>
  <c r="E87" i="13"/>
  <c r="D87" i="13"/>
  <c r="E86" i="13"/>
  <c r="C86" i="13"/>
  <c r="B86" i="13"/>
  <c r="D86" i="13" s="1"/>
  <c r="E85" i="13"/>
  <c r="D85" i="13"/>
  <c r="E84" i="13"/>
  <c r="D84" i="13"/>
  <c r="E83" i="13"/>
  <c r="D83" i="13"/>
  <c r="C82" i="13"/>
  <c r="D82" i="13" s="1"/>
  <c r="B82" i="13"/>
  <c r="E82" i="13" s="1"/>
  <c r="C81" i="13"/>
  <c r="C80" i="13"/>
  <c r="E79" i="13"/>
  <c r="D79" i="13"/>
  <c r="E77" i="13"/>
  <c r="D77" i="13"/>
  <c r="E76" i="13"/>
  <c r="D76" i="13"/>
  <c r="E75" i="13"/>
  <c r="D75" i="13"/>
  <c r="E74" i="13"/>
  <c r="D74" i="13"/>
  <c r="E73" i="13"/>
  <c r="C73" i="13"/>
  <c r="B73" i="13"/>
  <c r="D73" i="13" s="1"/>
  <c r="E72" i="13"/>
  <c r="D72" i="13"/>
  <c r="E71" i="13"/>
  <c r="D71" i="13"/>
  <c r="E70" i="13"/>
  <c r="D70" i="13"/>
  <c r="C69" i="13"/>
  <c r="D69" i="13" s="1"/>
  <c r="B69" i="13"/>
  <c r="E69" i="13" s="1"/>
  <c r="E68" i="13"/>
  <c r="D68" i="13"/>
  <c r="B67" i="13"/>
  <c r="E66" i="13"/>
  <c r="D66" i="13"/>
  <c r="E65" i="13"/>
  <c r="D65" i="13"/>
  <c r="E64" i="13"/>
  <c r="D64" i="13"/>
  <c r="C63" i="13"/>
  <c r="C61" i="13" s="1"/>
  <c r="B63" i="13"/>
  <c r="E63" i="13" s="1"/>
  <c r="E62" i="13"/>
  <c r="D62" i="13"/>
  <c r="B61" i="13"/>
  <c r="B60" i="13"/>
  <c r="E59" i="13"/>
  <c r="D59" i="13"/>
  <c r="E58" i="13"/>
  <c r="D58" i="13"/>
  <c r="E57" i="13"/>
  <c r="D57" i="13"/>
  <c r="E56" i="13"/>
  <c r="D56" i="13"/>
  <c r="E55" i="13"/>
  <c r="D55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C48" i="13"/>
  <c r="C35" i="13" s="1"/>
  <c r="B48" i="13"/>
  <c r="E48" i="13" s="1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C36" i="13"/>
  <c r="B36" i="13"/>
  <c r="D36" i="13" s="1"/>
  <c r="E34" i="13"/>
  <c r="D34" i="13"/>
  <c r="E33" i="13"/>
  <c r="D33" i="13"/>
  <c r="E32" i="13"/>
  <c r="D32" i="13"/>
  <c r="E31" i="13"/>
  <c r="D31" i="13"/>
  <c r="E30" i="13"/>
  <c r="C30" i="13"/>
  <c r="B30" i="13"/>
  <c r="D30" i="13" s="1"/>
  <c r="E29" i="13"/>
  <c r="D29" i="13"/>
  <c r="E28" i="13"/>
  <c r="D28" i="13"/>
  <c r="E27" i="13"/>
  <c r="D27" i="13"/>
  <c r="E26" i="13"/>
  <c r="D26" i="13"/>
  <c r="E25" i="13"/>
  <c r="C25" i="13"/>
  <c r="B25" i="13"/>
  <c r="D25" i="13" s="1"/>
  <c r="E24" i="13"/>
  <c r="C24" i="13"/>
  <c r="B24" i="13"/>
  <c r="D24" i="13" s="1"/>
  <c r="B23" i="13"/>
  <c r="E22" i="13"/>
  <c r="C22" i="13"/>
  <c r="B22" i="13"/>
  <c r="D22" i="13" s="1"/>
  <c r="B21" i="13"/>
  <c r="B20" i="13"/>
  <c r="B19" i="13"/>
  <c r="B18" i="13"/>
  <c r="B17" i="13"/>
  <c r="B16" i="13"/>
  <c r="B15" i="13"/>
  <c r="D61" i="13" l="1"/>
  <c r="C19" i="13"/>
  <c r="E61" i="13"/>
  <c r="B35" i="13"/>
  <c r="E35" i="13" s="1"/>
  <c r="D48" i="13"/>
  <c r="D63" i="13"/>
  <c r="C23" i="13"/>
  <c r="C67" i="13"/>
  <c r="C78" i="13"/>
  <c r="B81" i="13"/>
  <c r="D81" i="13" s="1"/>
  <c r="D19" i="13" l="1"/>
  <c r="C16" i="13"/>
  <c r="E19" i="13"/>
  <c r="D23" i="13"/>
  <c r="C21" i="13"/>
  <c r="C20" i="13"/>
  <c r="C18" i="13" s="1"/>
  <c r="E23" i="13"/>
  <c r="B80" i="13"/>
  <c r="E81" i="13"/>
  <c r="D67" i="13"/>
  <c r="E67" i="13"/>
  <c r="C60" i="13"/>
  <c r="D35" i="13"/>
  <c r="D18" i="13" l="1"/>
  <c r="E18" i="13"/>
  <c r="D16" i="13"/>
  <c r="E16" i="13"/>
  <c r="D60" i="13"/>
  <c r="E60" i="13"/>
  <c r="B78" i="13"/>
  <c r="E80" i="13"/>
  <c r="D80" i="13"/>
  <c r="D20" i="13"/>
  <c r="E20" i="13"/>
  <c r="C17" i="13"/>
  <c r="D21" i="13"/>
  <c r="E21" i="13"/>
  <c r="E78" i="13" l="1"/>
  <c r="B105" i="13"/>
  <c r="D78" i="13"/>
  <c r="D17" i="13"/>
  <c r="E17" i="13"/>
  <c r="C15" i="13"/>
  <c r="D15" i="13" l="1"/>
  <c r="C105" i="13"/>
  <c r="D105" i="13" s="1"/>
  <c r="E15" i="13"/>
  <c r="E105" i="13"/>
</calcChain>
</file>

<file path=xl/sharedStrings.xml><?xml version="1.0" encoding="utf-8"?>
<sst xmlns="http://schemas.openxmlformats.org/spreadsheetml/2006/main" count="117" uniqueCount="95">
  <si>
    <t>Cuadro 10. RESUMEN DE LOS COMPONENTES NORMALIZADOS DE LA BALANZA DE PAGOS</t>
  </si>
  <si>
    <t>Y VARIACIÓN ABSOLUTA Y PORCENTUAL</t>
  </si>
  <si>
    <t>Resumen de los componentes normalizados</t>
  </si>
  <si>
    <t>Variación</t>
  </si>
  <si>
    <t>(en millones de balboas)</t>
  </si>
  <si>
    <t>Absoluta</t>
  </si>
  <si>
    <t>Porcentual</t>
  </si>
  <si>
    <t>Partida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</si>
  <si>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</si>
  <si>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</si>
  <si>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</si>
  <si>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</si>
  <si>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</si>
  <si>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</si>
  <si>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</si>
  <si>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 xml:space="preserve"> I.   Cuenta corriente</t>
  </si>
  <si>
    <t xml:space="preserve">      Bienes, servicios y renta (netos)</t>
  </si>
  <si>
    <t xml:space="preserve">      Exportación de bienes, servicios y renta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</si>
  <si>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</si>
  <si>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</si>
  <si>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</si>
  <si>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</si>
  <si>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</si>
  <si>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</si>
  <si>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</si>
  <si>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</si>
  <si>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</si>
  <si>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</si>
  <si>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</si>
  <si>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</si>
  <si>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</si>
  <si>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</si>
  <si>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</si>
  <si>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</si>
  <si>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</si>
  <si>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</si>
  <si>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</si>
  <si>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</si>
  <si>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</si>
  <si>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</si>
  <si>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</si>
  <si>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</si>
  <si>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</si>
  <si>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</si>
  <si>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</si>
  <si>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</si>
  <si>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</si>
  <si>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</si>
  <si>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</si>
  <si>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</si>
  <si>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</si>
  <si>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</si>
  <si>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          2.  Renta de la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</si>
  <si>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</si>
  <si>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</si>
  <si>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</si>
  <si>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</si>
  <si>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</si>
  <si>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</si>
  <si>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</si>
  <si>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</si>
  <si>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</si>
  <si>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</si>
  <si>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</si>
  <si>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</si>
  <si>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</si>
  <si>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</si>
  <si>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</si>
  <si>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</si>
  <si>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</si>
  <si>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</si>
  <si>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</si>
  <si>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</si>
  <si>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</si>
  <si>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</si>
  <si>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</si>
  <si>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</si>
  <si>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</si>
  <si>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</si>
  <si>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</si>
  <si>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</si>
  <si>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</si>
  <si>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</si>
  <si>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</si>
  <si>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</si>
  <si>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</si>
  <si>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NOTA: La diferencia que se observa entre el total y los parciales, se debe al redondeo.</t>
  </si>
  <si>
    <t>DE PANAMÁ, SEGÚN PARTIDA: PRIMER TRIMESTRE 2020-21</t>
  </si>
  <si>
    <t>Primer</t>
  </si>
  <si>
    <t>trimestre</t>
  </si>
  <si>
    <t>2020 (P)</t>
  </si>
  <si>
    <t>2021 (E)</t>
  </si>
  <si>
    <t>Primer trimestre</t>
  </si>
  <si>
    <t>2020-21</t>
  </si>
  <si>
    <t>2021-20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</si>
</sst>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5" xfId="0" applyNumberFormat="1" applyFont="1" applyFill="1" applyBorder="1" applyAlignment="1" applyProtection="1">
      <alignment horizontal="left"/>
    </xf>
    <xf numFmtId="164" fontId="1" fillId="4" borderId="7" xfId="0" applyNumberFormat="1" applyFont="1" applyFill="1" applyBorder="1" applyAlignment="1" applyProtection="1">
      <alignment horizontal="right"/>
    </xf>
    <xf numFmtId="164" fontId="2" fillId="4" borderId="7" xfId="0" applyNumberFormat="1" applyFont="1" applyFill="1" applyBorder="1" applyAlignment="1" applyProtection="1">
      <alignment horizontal="right"/>
    </xf>
    <xf numFmtId="0" fontId="1" fillId="2" borderId="5" xfId="0" quotePrefix="1" applyNumberFormat="1" applyFont="1" applyFill="1" applyBorder="1" applyAlignment="1" applyProtection="1">
      <alignment horizontal="left"/>
    </xf>
    <xf numFmtId="164" fontId="3" fillId="4" borderId="7" xfId="0" applyNumberFormat="1" applyFont="1" applyFill="1" applyBorder="1" applyAlignment="1" applyProtection="1">
      <alignment horizontal="right"/>
    </xf>
    <xf numFmtId="0" fontId="1" fillId="2" borderId="0" xfId="0" applyNumberFormat="1" applyFont="1" applyFill="1"/>
    <xf numFmtId="0" fontId="1" fillId="0" borderId="0" xfId="0" applyNumberFormat="1" applyFont="1" applyBorder="1" applyAlignment="1"/>
    <xf numFmtId="0" fontId="2" fillId="3" borderId="1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vertical="center" wrapText="1"/>
    </xf>
    <xf numFmtId="0" fontId="1" fillId="2" borderId="8" xfId="0" applyNumberFormat="1" applyFont="1" applyFill="1" applyBorder="1"/>
    <xf numFmtId="0" fontId="1" fillId="2" borderId="2" xfId="0" applyNumberFormat="1" applyFont="1" applyFill="1" applyBorder="1"/>
    <xf numFmtId="0" fontId="1" fillId="2" borderId="9" xfId="0" applyNumberFormat="1" applyFont="1" applyFill="1" applyBorder="1" applyAlignment="1" applyProtection="1">
      <alignment horizontal="left"/>
    </xf>
    <xf numFmtId="0" fontId="1" fillId="2" borderId="10" xfId="0" applyNumberFormat="1" applyFont="1" applyFill="1" applyBorder="1"/>
    <xf numFmtId="0" fontId="1" fillId="2" borderId="11" xfId="0" applyNumberFormat="1" applyFont="1" applyFill="1" applyBorder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1" fillId="0" borderId="0" xfId="0" applyNumberFormat="1" applyFont="1" applyFill="1"/>
    <xf numFmtId="0" fontId="1" fillId="0" borderId="0" xfId="0" applyNumberFormat="1" applyFont="1"/>
    <xf numFmtId="1" fontId="2" fillId="3" borderId="10" xfId="0" applyNumberFormat="1" applyFont="1" applyFill="1" applyBorder="1" applyAlignment="1" applyProtection="1">
      <alignment horizontal="center" vertical="center"/>
    </xf>
    <xf numFmtId="164" fontId="2" fillId="3" borderId="12" xfId="0" quotePrefix="1" applyNumberFormat="1" applyFont="1" applyFill="1" applyBorder="1" applyAlignment="1">
      <alignment horizontal="center" vertical="center"/>
    </xf>
    <xf numFmtId="164" fontId="2" fillId="3" borderId="3" xfId="0" quotePrefix="1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4" borderId="6" xfId="0" applyNumberFormat="1" applyFont="1" applyFill="1" applyBorder="1" applyAlignment="1" applyProtection="1">
      <alignment horizontal="right"/>
    </xf>
    <xf numFmtId="164" fontId="1" fillId="4" borderId="6" xfId="0" applyNumberFormat="1" applyFont="1" applyFill="1" applyBorder="1" applyAlignment="1" applyProtection="1">
      <alignment horizontal="right"/>
    </xf>
    <xf numFmtId="164" fontId="3" fillId="4" borderId="6" xfId="0" applyNumberFormat="1" applyFont="1" applyFill="1" applyBorder="1" applyAlignment="1" applyProtection="1">
      <alignment horizontal="right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164" fontId="2" fillId="3" borderId="2" xfId="0" quotePrefix="1" applyNumberFormat="1" applyFont="1" applyFill="1" applyBorder="1" applyAlignment="1">
      <alignment horizontal="center" vertical="center"/>
    </xf>
    <xf numFmtId="164" fontId="2" fillId="3" borderId="13" xfId="0" quotePrefix="1" applyNumberFormat="1" applyFont="1" applyFill="1" applyBorder="1" applyAlignment="1">
      <alignment horizontal="center" vertical="center"/>
    </xf>
    <xf numFmtId="164" fontId="2" fillId="3" borderId="11" xfId="0" quotePrefix="1" applyNumberFormat="1" applyFont="1" applyFill="1" applyBorder="1" applyAlignment="1">
      <alignment horizontal="center" vertical="center"/>
    </xf>
    <xf numFmtId="164" fontId="2" fillId="3" borderId="14" xfId="0" quotePrefix="1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showGridLines="0" tabSelected="1" zoomScaleNormal="100" zoomScaleSheetLayoutView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sqref="A1:E1"/>
    </sheetView>
  </sheetViews>
  <sheetFormatPr baseColWidth="10" defaultRowHeight="12.75" customHeight="1" x14ac:dyDescent="0.2"/>
  <cols>
    <col min="1" max="1" width="58.7109375" style="21" customWidth="1"/>
    <col min="2" max="3" width="19.85546875" style="6" customWidth="1"/>
    <col min="4" max="5" width="10.7109375" style="6" customWidth="1"/>
    <col min="6" max="16384" width="11.42578125" style="6"/>
  </cols>
  <sheetData>
    <row r="1" spans="1:5" ht="12.75" customHeight="1" x14ac:dyDescent="0.2">
      <c r="A1" s="42" t="s">
        <v>10</v>
      </c>
      <c r="B1" s="42"/>
      <c r="C1" s="42"/>
      <c r="D1" s="42"/>
      <c r="E1" s="42"/>
    </row>
    <row r="2" spans="1:5" ht="12.75" customHeight="1" x14ac:dyDescent="0.2">
      <c r="A2" s="43" t="s">
        <v>11</v>
      </c>
      <c r="B2" s="43"/>
      <c r="C2" s="43"/>
      <c r="D2" s="43"/>
      <c r="E2" s="43"/>
    </row>
    <row r="3" spans="1:5" ht="12.75" customHeight="1" x14ac:dyDescent="0.2">
      <c r="A3" s="42" t="s">
        <v>12</v>
      </c>
      <c r="B3" s="42"/>
      <c r="C3" s="42"/>
      <c r="D3" s="42"/>
      <c r="E3" s="42"/>
    </row>
    <row r="4" spans="1:5" ht="6" customHeight="1" x14ac:dyDescent="0.2">
      <c r="A4" s="7"/>
      <c r="B4" s="7"/>
      <c r="C4" s="7"/>
      <c r="D4" s="7"/>
      <c r="E4" s="7"/>
    </row>
    <row r="5" spans="1:5" ht="12.75" customHeight="1" x14ac:dyDescent="0.2">
      <c r="A5" s="44" t="s">
        <v>0</v>
      </c>
      <c r="B5" s="44"/>
      <c r="C5" s="44"/>
      <c r="D5" s="44"/>
      <c r="E5" s="44"/>
    </row>
    <row r="6" spans="1:5" ht="12.75" customHeight="1" x14ac:dyDescent="0.2">
      <c r="A6" s="44" t="s">
        <v>87</v>
      </c>
      <c r="B6" s="44"/>
      <c r="C6" s="44"/>
      <c r="D6" s="44"/>
      <c r="E6" s="44"/>
    </row>
    <row r="7" spans="1:5" ht="12.75" customHeight="1" x14ac:dyDescent="0.2">
      <c r="A7" s="44" t="s">
        <v>1</v>
      </c>
      <c r="B7" s="44"/>
      <c r="C7" s="44"/>
      <c r="D7" s="44"/>
      <c r="E7" s="44"/>
    </row>
    <row r="8" spans="1:5" ht="6" customHeight="1" x14ac:dyDescent="0.2">
      <c r="A8" s="7"/>
      <c r="B8" s="7"/>
      <c r="C8" s="7"/>
      <c r="D8" s="7"/>
      <c r="E8" s="7"/>
    </row>
    <row r="9" spans="1:5" ht="14.1" customHeight="1" x14ac:dyDescent="0.2">
      <c r="A9" s="8"/>
      <c r="B9" s="32" t="s">
        <v>2</v>
      </c>
      <c r="C9" s="33"/>
      <c r="D9" s="34" t="s">
        <v>3</v>
      </c>
      <c r="E9" s="35"/>
    </row>
    <row r="10" spans="1:5" ht="14.1" customHeight="1" x14ac:dyDescent="0.2">
      <c r="A10" s="9"/>
      <c r="B10" s="36" t="s">
        <v>4</v>
      </c>
      <c r="C10" s="37"/>
      <c r="D10" s="10" t="s">
        <v>5</v>
      </c>
      <c r="E10" s="11" t="s">
        <v>6</v>
      </c>
    </row>
    <row r="11" spans="1:5" ht="14.1" customHeight="1" x14ac:dyDescent="0.2">
      <c r="A11" s="12" t="s">
        <v>7</v>
      </c>
      <c r="B11" s="28" t="s">
        <v>90</v>
      </c>
      <c r="C11" s="28" t="s">
        <v>91</v>
      </c>
      <c r="D11" s="25" t="s">
        <v>93</v>
      </c>
      <c r="E11" s="26" t="s">
        <v>94</v>
      </c>
    </row>
    <row r="12" spans="1:5" ht="14.1" customHeight="1" x14ac:dyDescent="0.2">
      <c r="A12" s="9"/>
      <c r="B12" s="27" t="s">
        <v>88</v>
      </c>
      <c r="C12" s="27" t="s">
        <v>88</v>
      </c>
      <c r="D12" s="38" t="s">
        <v>92</v>
      </c>
      <c r="E12" s="39"/>
    </row>
    <row r="13" spans="1:5" ht="14.1" customHeight="1" x14ac:dyDescent="0.2">
      <c r="A13" s="13"/>
      <c r="B13" s="24" t="s">
        <v>89</v>
      </c>
      <c r="C13" s="24" t="s">
        <v>89</v>
      </c>
      <c r="D13" s="40"/>
      <c r="E13" s="41"/>
    </row>
    <row r="14" spans="1:5" ht="6" customHeight="1" x14ac:dyDescent="0.2">
      <c r="A14" s="14"/>
      <c r="B14" s="15"/>
      <c r="C14" s="15"/>
      <c r="D14" s="15"/>
      <c r="E14" s="16"/>
    </row>
    <row r="15" spans="1:5" ht="14.1" customHeight="1" x14ac:dyDescent="0.2">
      <c r="A15" s="1" t="s">
        <v>15</v>
      </c>
      <c r="B15" s="3">
        <f>B16+B17</f>
        <v>-385.68971510000119</v>
      </c>
      <c r="C15" s="3">
        <f>C16+C17</f>
        <v>-225.23815845999889</v>
      </c>
      <c r="D15" s="3">
        <f>+C15-B15</f>
        <v>160.45155664000231</v>
      </c>
      <c r="E15" s="29">
        <f>IF(B15=0,0,+C15/B15*100-100)</f>
        <v>-41.60120178428938</v>
      </c>
    </row>
    <row r="16" spans="1:5" ht="12.95" customHeight="1" x14ac:dyDescent="0.2">
      <c r="A16" s="1" t="s">
        <v>18</v>
      </c>
      <c r="B16" s="2">
        <f>B19+B74</f>
        <v>6861.3154172299992</v>
      </c>
      <c r="C16" s="2">
        <f>C19+C74</f>
        <v>6453.99677858</v>
      </c>
      <c r="D16" s="2">
        <f t="shared" ref="D16:D79" si="0">+C16-B16</f>
        <v>-407.31863864999923</v>
      </c>
      <c r="E16" s="30">
        <f t="shared" ref="E16:E79" si="1">IF(B16=0,0,+C16/B16*100-100)</f>
        <v>-5.9364511596005229</v>
      </c>
    </row>
    <row r="17" spans="1:5" ht="12.95" customHeight="1" x14ac:dyDescent="0.2">
      <c r="A17" s="1" t="s">
        <v>19</v>
      </c>
      <c r="B17" s="2">
        <f>B20+B75</f>
        <v>-7247.0051323300004</v>
      </c>
      <c r="C17" s="2">
        <f>C20+C75</f>
        <v>-6679.2349370399988</v>
      </c>
      <c r="D17" s="2">
        <f t="shared" si="0"/>
        <v>567.77019529000154</v>
      </c>
      <c r="E17" s="30">
        <f t="shared" si="1"/>
        <v>-7.8345493748457784</v>
      </c>
    </row>
    <row r="18" spans="1:5" ht="12.95" customHeight="1" x14ac:dyDescent="0.2">
      <c r="A18" s="1" t="s">
        <v>16</v>
      </c>
      <c r="B18" s="3">
        <f>B19+B20</f>
        <v>-409.74171554000168</v>
      </c>
      <c r="C18" s="3">
        <f>C19+C20</f>
        <v>-293.26174104999973</v>
      </c>
      <c r="D18" s="3">
        <f t="shared" si="0"/>
        <v>116.47997449000195</v>
      </c>
      <c r="E18" s="29">
        <f t="shared" si="1"/>
        <v>-28.427658222812909</v>
      </c>
    </row>
    <row r="19" spans="1:5" ht="12.95" customHeight="1" x14ac:dyDescent="0.2">
      <c r="A19" s="1" t="s">
        <v>17</v>
      </c>
      <c r="B19" s="2">
        <f>B22+B61</f>
        <v>6643.7598066199989</v>
      </c>
      <c r="C19" s="2">
        <f>C22+C61</f>
        <v>6228.5623846299995</v>
      </c>
      <c r="D19" s="2">
        <f t="shared" si="0"/>
        <v>-415.19742198999938</v>
      </c>
      <c r="E19" s="30">
        <f t="shared" si="1"/>
        <v>-6.2494345683040393</v>
      </c>
    </row>
    <row r="20" spans="1:5" ht="12.95" customHeight="1" x14ac:dyDescent="0.2">
      <c r="A20" s="1" t="s">
        <v>20</v>
      </c>
      <c r="B20" s="2">
        <f>B23+B67</f>
        <v>-7053.5015221600006</v>
      </c>
      <c r="C20" s="2">
        <f>C23+C67</f>
        <v>-6521.8241256799993</v>
      </c>
      <c r="D20" s="2">
        <f t="shared" si="0"/>
        <v>531.67739648000133</v>
      </c>
      <c r="E20" s="30">
        <f t="shared" si="1"/>
        <v>-7.5377795667815377</v>
      </c>
    </row>
    <row r="21" spans="1:5" ht="12.95" customHeight="1" x14ac:dyDescent="0.2">
      <c r="A21" s="1" t="s">
        <v>21</v>
      </c>
      <c r="B21" s="3">
        <f>B22+B23</f>
        <v>1027.3574190699992</v>
      </c>
      <c r="C21" s="3">
        <f>C22+C23</f>
        <v>735.95802135000031</v>
      </c>
      <c r="D21" s="3">
        <f t="shared" si="0"/>
        <v>-291.39939771999889</v>
      </c>
      <c r="E21" s="29">
        <f t="shared" si="1"/>
        <v>-28.363974631514708</v>
      </c>
    </row>
    <row r="22" spans="1:5" ht="12.95" customHeight="1" x14ac:dyDescent="0.2">
      <c r="A22" s="1" t="s">
        <v>22</v>
      </c>
      <c r="B22" s="2">
        <f>B25+B36</f>
        <v>6149.8933870499995</v>
      </c>
      <c r="C22" s="2">
        <f>C25+C36</f>
        <v>5882.1227244399997</v>
      </c>
      <c r="D22" s="2">
        <f t="shared" si="0"/>
        <v>-267.77066260999982</v>
      </c>
      <c r="E22" s="30">
        <f t="shared" si="1"/>
        <v>-4.3540699936986158</v>
      </c>
    </row>
    <row r="23" spans="1:5" ht="12.95" customHeight="1" x14ac:dyDescent="0.2">
      <c r="A23" s="1" t="s">
        <v>23</v>
      </c>
      <c r="B23" s="2">
        <f>B30+B48</f>
        <v>-5122.5359679800004</v>
      </c>
      <c r="C23" s="2">
        <f>C30+C48</f>
        <v>-5146.1647030899994</v>
      </c>
      <c r="D23" s="2">
        <f t="shared" si="0"/>
        <v>-23.62873510999907</v>
      </c>
      <c r="E23" s="30">
        <f t="shared" si="1"/>
        <v>0.46127026257498471</v>
      </c>
    </row>
    <row r="24" spans="1:5" ht="12.95" customHeight="1" x14ac:dyDescent="0.2">
      <c r="A24" s="1" t="s">
        <v>24</v>
      </c>
      <c r="B24" s="3">
        <f>B25+B30</f>
        <v>-1255.8890807100001</v>
      </c>
      <c r="C24" s="3">
        <f>C25+C30</f>
        <v>-861.10917432999941</v>
      </c>
      <c r="D24" s="3">
        <f t="shared" si="0"/>
        <v>394.77990638000074</v>
      </c>
      <c r="E24" s="29">
        <f t="shared" si="1"/>
        <v>-31.434297219688958</v>
      </c>
    </row>
    <row r="25" spans="1:5" ht="12.75" customHeight="1" x14ac:dyDescent="0.2">
      <c r="A25" s="1" t="s">
        <v>25</v>
      </c>
      <c r="B25" s="3">
        <f>B26+B27+B28+B29</f>
        <v>2703.91471572</v>
      </c>
      <c r="C25" s="3">
        <f>C26+C27+C28+C29</f>
        <v>3393.7310961200001</v>
      </c>
      <c r="D25" s="3">
        <f t="shared" si="0"/>
        <v>689.81638040000007</v>
      </c>
      <c r="E25" s="29">
        <f t="shared" si="1"/>
        <v>25.511765455824118</v>
      </c>
    </row>
    <row r="26" spans="1:5" ht="12.6" customHeight="1" x14ac:dyDescent="0.2">
      <c r="A26" s="1" t="s">
        <v>26</v>
      </c>
      <c r="B26" s="2">
        <v>2468.5341858100001</v>
      </c>
      <c r="C26" s="2">
        <v>2984.7104683800003</v>
      </c>
      <c r="D26" s="2">
        <f t="shared" si="0"/>
        <v>516.17628257000024</v>
      </c>
      <c r="E26" s="30">
        <f t="shared" si="1"/>
        <v>20.910234321937395</v>
      </c>
    </row>
    <row r="27" spans="1:5" ht="12.6" customHeight="1" x14ac:dyDescent="0.2">
      <c r="A27" s="1" t="s">
        <v>27</v>
      </c>
      <c r="B27" s="2">
        <v>0</v>
      </c>
      <c r="C27" s="2">
        <v>0</v>
      </c>
      <c r="D27" s="2">
        <f t="shared" si="0"/>
        <v>0</v>
      </c>
      <c r="E27" s="30">
        <f t="shared" si="1"/>
        <v>0</v>
      </c>
    </row>
    <row r="28" spans="1:5" ht="12.6" customHeight="1" x14ac:dyDescent="0.2">
      <c r="A28" s="1" t="s">
        <v>28</v>
      </c>
      <c r="B28" s="2">
        <v>3.9</v>
      </c>
      <c r="C28" s="2">
        <v>4.0999999999999996</v>
      </c>
      <c r="D28" s="2">
        <f t="shared" si="0"/>
        <v>0.19999999999999973</v>
      </c>
      <c r="E28" s="30">
        <f t="shared" si="1"/>
        <v>5.1282051282051384</v>
      </c>
    </row>
    <row r="29" spans="1:5" ht="12.6" customHeight="1" x14ac:dyDescent="0.2">
      <c r="A29" s="1" t="s">
        <v>29</v>
      </c>
      <c r="B29" s="2">
        <v>231.48052991</v>
      </c>
      <c r="C29" s="2">
        <v>404.92062773999999</v>
      </c>
      <c r="D29" s="2">
        <f t="shared" si="0"/>
        <v>173.44009782999998</v>
      </c>
      <c r="E29" s="30">
        <f t="shared" si="1"/>
        <v>74.926430269290393</v>
      </c>
    </row>
    <row r="30" spans="1:5" ht="12.75" customHeight="1" x14ac:dyDescent="0.2">
      <c r="A30" s="1" t="s">
        <v>30</v>
      </c>
      <c r="B30" s="3">
        <f>B31+B32+B33+B34</f>
        <v>-3959.8037964300001</v>
      </c>
      <c r="C30" s="3">
        <f>C31+C32+C33+C34</f>
        <v>-4254.8402704499995</v>
      </c>
      <c r="D30" s="3">
        <f t="shared" si="0"/>
        <v>-295.03647401999933</v>
      </c>
      <c r="E30" s="29">
        <f t="shared" si="1"/>
        <v>7.4507851698609926</v>
      </c>
    </row>
    <row r="31" spans="1:5" ht="12.6" customHeight="1" x14ac:dyDescent="0.2">
      <c r="A31" s="1" t="s">
        <v>26</v>
      </c>
      <c r="B31" s="2">
        <v>-3611.20105289</v>
      </c>
      <c r="C31" s="2">
        <v>-3865.5617053299998</v>
      </c>
      <c r="D31" s="2">
        <f t="shared" si="0"/>
        <v>-254.36065243999974</v>
      </c>
      <c r="E31" s="30">
        <f t="shared" si="1"/>
        <v>7.0436580161173197</v>
      </c>
    </row>
    <row r="32" spans="1:5" ht="12.6" customHeight="1" x14ac:dyDescent="0.2">
      <c r="A32" s="1" t="s">
        <v>27</v>
      </c>
      <c r="B32" s="2">
        <v>0</v>
      </c>
      <c r="C32" s="2">
        <v>0</v>
      </c>
      <c r="D32" s="2">
        <f t="shared" si="0"/>
        <v>0</v>
      </c>
      <c r="E32" s="30">
        <f t="shared" si="1"/>
        <v>0</v>
      </c>
    </row>
    <row r="33" spans="1:5" ht="12.6" customHeight="1" x14ac:dyDescent="0.2">
      <c r="A33" s="1" t="s">
        <v>28</v>
      </c>
      <c r="B33" s="2">
        <v>-1.5494698099999999</v>
      </c>
      <c r="C33" s="2">
        <v>-1.1206519399999999</v>
      </c>
      <c r="D33" s="2">
        <f t="shared" si="0"/>
        <v>0.42881787000000005</v>
      </c>
      <c r="E33" s="30">
        <f t="shared" si="1"/>
        <v>-27.675135535554588</v>
      </c>
    </row>
    <row r="34" spans="1:5" ht="12.6" customHeight="1" x14ac:dyDescent="0.2">
      <c r="A34" s="1" t="s">
        <v>29</v>
      </c>
      <c r="B34" s="2">
        <v>-347.05327373</v>
      </c>
      <c r="C34" s="2">
        <v>-388.15791317999998</v>
      </c>
      <c r="D34" s="2">
        <f t="shared" si="0"/>
        <v>-41.104639449999979</v>
      </c>
      <c r="E34" s="30">
        <f t="shared" si="1"/>
        <v>11.843899067201576</v>
      </c>
    </row>
    <row r="35" spans="1:5" ht="12.95" customHeight="1" x14ac:dyDescent="0.2">
      <c r="A35" s="1" t="s">
        <v>31</v>
      </c>
      <c r="B35" s="3">
        <f>B36+B48</f>
        <v>2283.2464997799998</v>
      </c>
      <c r="C35" s="3">
        <f>C36+C48</f>
        <v>1597.0671956800002</v>
      </c>
      <c r="D35" s="3">
        <f t="shared" si="0"/>
        <v>-686.17930409999963</v>
      </c>
      <c r="E35" s="29">
        <f t="shared" si="1"/>
        <v>-30.052791241161032</v>
      </c>
    </row>
    <row r="36" spans="1:5" ht="12.75" customHeight="1" x14ac:dyDescent="0.2">
      <c r="A36" s="1" t="s">
        <v>32</v>
      </c>
      <c r="B36" s="3">
        <f>B37+B38+B39+B40+B41+B42+B43+B44+B45+B46+B47</f>
        <v>3445.9786713299995</v>
      </c>
      <c r="C36" s="3">
        <f>C37+C38+C39+C40+C41+C42+C43+C44+C45+C46+C47</f>
        <v>2488.3916283200001</v>
      </c>
      <c r="D36" s="3">
        <f t="shared" si="0"/>
        <v>-957.58704300999943</v>
      </c>
      <c r="E36" s="29">
        <f t="shared" si="1"/>
        <v>-27.788536562253654</v>
      </c>
    </row>
    <row r="37" spans="1:5" ht="12.4" customHeight="1" x14ac:dyDescent="0.2">
      <c r="A37" s="1" t="s">
        <v>33</v>
      </c>
      <c r="B37" s="2">
        <v>1738.1686631699999</v>
      </c>
      <c r="C37" s="2">
        <v>1333.0722822600001</v>
      </c>
      <c r="D37" s="2">
        <f t="shared" si="0"/>
        <v>-405.09638090999988</v>
      </c>
      <c r="E37" s="30">
        <f t="shared" si="1"/>
        <v>-23.305930517191683</v>
      </c>
    </row>
    <row r="38" spans="1:5" ht="12.4" customHeight="1" x14ac:dyDescent="0.2">
      <c r="A38" s="1" t="s">
        <v>34</v>
      </c>
      <c r="B38" s="2">
        <v>918.0421859999999</v>
      </c>
      <c r="C38" s="2">
        <v>372.66576300000003</v>
      </c>
      <c r="D38" s="2">
        <f t="shared" si="0"/>
        <v>-545.37642299999993</v>
      </c>
      <c r="E38" s="30">
        <f t="shared" si="1"/>
        <v>-59.406466425716076</v>
      </c>
    </row>
    <row r="39" spans="1:5" ht="12.4" customHeight="1" x14ac:dyDescent="0.2">
      <c r="A39" s="1" t="s">
        <v>35</v>
      </c>
      <c r="B39" s="2">
        <v>89.223897319999992</v>
      </c>
      <c r="C39" s="2">
        <v>88.253604469999999</v>
      </c>
      <c r="D39" s="2">
        <f t="shared" si="0"/>
        <v>-0.97029284999999277</v>
      </c>
      <c r="E39" s="30">
        <f t="shared" si="1"/>
        <v>-1.0874809094250253</v>
      </c>
    </row>
    <row r="40" spans="1:5" ht="12.4" customHeight="1" x14ac:dyDescent="0.2">
      <c r="A40" s="1" t="s">
        <v>36</v>
      </c>
      <c r="B40" s="2">
        <v>0</v>
      </c>
      <c r="C40" s="2">
        <v>0</v>
      </c>
      <c r="D40" s="2">
        <f t="shared" si="0"/>
        <v>0</v>
      </c>
      <c r="E40" s="30">
        <f t="shared" si="1"/>
        <v>0</v>
      </c>
    </row>
    <row r="41" spans="1:5" ht="12.4" customHeight="1" x14ac:dyDescent="0.2">
      <c r="A41" s="1" t="s">
        <v>37</v>
      </c>
      <c r="B41" s="2">
        <v>51.760476400000002</v>
      </c>
      <c r="C41" s="2">
        <v>44.142018119999996</v>
      </c>
      <c r="D41" s="2">
        <f t="shared" si="0"/>
        <v>-7.6184582800000058</v>
      </c>
      <c r="E41" s="30">
        <f t="shared" si="1"/>
        <v>-14.718678825761359</v>
      </c>
    </row>
    <row r="42" spans="1:5" ht="12.4" customHeight="1" x14ac:dyDescent="0.2">
      <c r="A42" s="1" t="s">
        <v>38</v>
      </c>
      <c r="B42" s="2">
        <v>114.49927206</v>
      </c>
      <c r="C42" s="2">
        <v>152.03239729000001</v>
      </c>
      <c r="D42" s="2">
        <f t="shared" si="0"/>
        <v>37.53312523000001</v>
      </c>
      <c r="E42" s="30">
        <f t="shared" si="1"/>
        <v>32.780230437038824</v>
      </c>
    </row>
    <row r="43" spans="1:5" ht="12.4" customHeight="1" x14ac:dyDescent="0.2">
      <c r="A43" s="1" t="s">
        <v>39</v>
      </c>
      <c r="B43" s="2">
        <v>8.7822391399999997</v>
      </c>
      <c r="C43" s="2">
        <v>10.18308979</v>
      </c>
      <c r="D43" s="2">
        <f t="shared" si="0"/>
        <v>1.4008506500000006</v>
      </c>
      <c r="E43" s="30">
        <f t="shared" si="1"/>
        <v>15.950950864223472</v>
      </c>
    </row>
    <row r="44" spans="1:5" ht="12.4" customHeight="1" x14ac:dyDescent="0.2">
      <c r="A44" s="1" t="s">
        <v>40</v>
      </c>
      <c r="B44" s="2">
        <v>3.4356852700000005</v>
      </c>
      <c r="C44" s="2">
        <v>0.52074271999999999</v>
      </c>
      <c r="D44" s="2">
        <f t="shared" si="0"/>
        <v>-2.9149425500000006</v>
      </c>
      <c r="E44" s="30">
        <f t="shared" si="1"/>
        <v>-84.843119230184897</v>
      </c>
    </row>
    <row r="45" spans="1:5" ht="12.4" customHeight="1" x14ac:dyDescent="0.2">
      <c r="A45" s="1" t="s">
        <v>41</v>
      </c>
      <c r="B45" s="2">
        <v>496.38499696999997</v>
      </c>
      <c r="C45" s="2">
        <v>473.39965891999998</v>
      </c>
      <c r="D45" s="2">
        <f t="shared" si="0"/>
        <v>-22.985338049999996</v>
      </c>
      <c r="E45" s="30">
        <f t="shared" si="1"/>
        <v>-4.630546489177874</v>
      </c>
    </row>
    <row r="46" spans="1:5" ht="12.4" customHeight="1" x14ac:dyDescent="0.2">
      <c r="A46" s="1" t="s">
        <v>42</v>
      </c>
      <c r="B46" s="2">
        <v>0.98650499999999997</v>
      </c>
      <c r="C46" s="2">
        <v>1.03707175</v>
      </c>
      <c r="D46" s="2">
        <f t="shared" si="0"/>
        <v>5.0566749999999994E-2</v>
      </c>
      <c r="E46" s="30">
        <f t="shared" si="1"/>
        <v>5.1258483231205076</v>
      </c>
    </row>
    <row r="47" spans="1:5" ht="12.4" customHeight="1" x14ac:dyDescent="0.2">
      <c r="A47" s="1" t="s">
        <v>43</v>
      </c>
      <c r="B47" s="2">
        <v>24.694749999999999</v>
      </c>
      <c r="C47" s="2">
        <v>13.084999999999999</v>
      </c>
      <c r="D47" s="2">
        <f t="shared" si="0"/>
        <v>-11.60975</v>
      </c>
      <c r="E47" s="30">
        <f t="shared" si="1"/>
        <v>-47.013029085129432</v>
      </c>
    </row>
    <row r="48" spans="1:5" ht="12.75" customHeight="1" x14ac:dyDescent="0.2">
      <c r="A48" s="1" t="s">
        <v>44</v>
      </c>
      <c r="B48" s="3">
        <f>B49+B50+B51+B52+B53+B54+B55+B56+B57+B58+B59</f>
        <v>-1162.73217155</v>
      </c>
      <c r="C48" s="3">
        <f>C49+C50+C51+C52+C53+C54+C55+C56+C57+C58+C59</f>
        <v>-891.32443263999994</v>
      </c>
      <c r="D48" s="3">
        <f t="shared" si="0"/>
        <v>271.40773891000003</v>
      </c>
      <c r="E48" s="29">
        <f t="shared" si="1"/>
        <v>-23.342240418805588</v>
      </c>
    </row>
    <row r="49" spans="1:5" ht="12.4" customHeight="1" x14ac:dyDescent="0.2">
      <c r="A49" s="1" t="s">
        <v>33</v>
      </c>
      <c r="B49" s="2">
        <v>-399.21800465999996</v>
      </c>
      <c r="C49" s="2">
        <v>-409.50430071</v>
      </c>
      <c r="D49" s="2">
        <f t="shared" si="0"/>
        <v>-10.286296050000033</v>
      </c>
      <c r="E49" s="30">
        <f t="shared" si="1"/>
        <v>2.5766112574908959</v>
      </c>
    </row>
    <row r="50" spans="1:5" ht="12.4" customHeight="1" x14ac:dyDescent="0.2">
      <c r="A50" s="1" t="s">
        <v>34</v>
      </c>
      <c r="B50" s="2">
        <v>-352.26401199999998</v>
      </c>
      <c r="C50" s="2">
        <v>-147.49902299999999</v>
      </c>
      <c r="D50" s="2">
        <f t="shared" si="0"/>
        <v>204.76498899999999</v>
      </c>
      <c r="E50" s="30">
        <f t="shared" si="1"/>
        <v>-58.128273688088242</v>
      </c>
    </row>
    <row r="51" spans="1:5" ht="12.4" customHeight="1" x14ac:dyDescent="0.2">
      <c r="A51" s="1" t="s">
        <v>35</v>
      </c>
      <c r="B51" s="2">
        <v>-8.3414512500000004</v>
      </c>
      <c r="C51" s="2">
        <v>-8.8055914499999997</v>
      </c>
      <c r="D51" s="2">
        <f t="shared" si="0"/>
        <v>-0.46414019999999923</v>
      </c>
      <c r="E51" s="30">
        <f t="shared" si="1"/>
        <v>5.5642619741978194</v>
      </c>
    </row>
    <row r="52" spans="1:5" ht="12.4" customHeight="1" x14ac:dyDescent="0.2">
      <c r="A52" s="1" t="s">
        <v>36</v>
      </c>
      <c r="B52" s="2">
        <v>0</v>
      </c>
      <c r="C52" s="2">
        <v>0</v>
      </c>
      <c r="D52" s="2">
        <f t="shared" si="0"/>
        <v>0</v>
      </c>
      <c r="E52" s="30">
        <f t="shared" si="1"/>
        <v>0</v>
      </c>
    </row>
    <row r="53" spans="1:5" ht="12.4" customHeight="1" x14ac:dyDescent="0.2">
      <c r="A53" s="1" t="s">
        <v>37</v>
      </c>
      <c r="B53" s="2">
        <v>-39.304158599999994</v>
      </c>
      <c r="C53" s="2">
        <v>-53.420660540000007</v>
      </c>
      <c r="D53" s="2">
        <f t="shared" si="0"/>
        <v>-14.116501940000013</v>
      </c>
      <c r="E53" s="30">
        <f t="shared" si="1"/>
        <v>35.91605174318633</v>
      </c>
    </row>
    <row r="54" spans="1:5" ht="12.4" customHeight="1" x14ac:dyDescent="0.2">
      <c r="A54" s="1" t="s">
        <v>38</v>
      </c>
      <c r="B54" s="2">
        <v>-117.04142467000001</v>
      </c>
      <c r="C54" s="2">
        <v>-109.21035282000001</v>
      </c>
      <c r="D54" s="2">
        <f t="shared" si="0"/>
        <v>7.8310718500000007</v>
      </c>
      <c r="E54" s="30">
        <f t="shared" si="1"/>
        <v>-6.6908548593626733</v>
      </c>
    </row>
    <row r="55" spans="1:5" ht="12.4" customHeight="1" x14ac:dyDescent="0.2">
      <c r="A55" s="1" t="s">
        <v>39</v>
      </c>
      <c r="B55" s="2">
        <v>-13.576553950000001</v>
      </c>
      <c r="C55" s="2">
        <v>-15.771478700000001</v>
      </c>
      <c r="D55" s="2">
        <f t="shared" si="0"/>
        <v>-2.1949247500000002</v>
      </c>
      <c r="E55" s="30">
        <f t="shared" si="1"/>
        <v>16.167024107026791</v>
      </c>
    </row>
    <row r="56" spans="1:5" ht="12.4" customHeight="1" x14ac:dyDescent="0.2">
      <c r="A56" s="1" t="s">
        <v>40</v>
      </c>
      <c r="B56" s="2">
        <v>-8.90813773</v>
      </c>
      <c r="C56" s="2">
        <v>-12.37602669</v>
      </c>
      <c r="D56" s="2">
        <f t="shared" si="0"/>
        <v>-3.4678889599999998</v>
      </c>
      <c r="E56" s="30">
        <f t="shared" si="1"/>
        <v>38.929449286815185</v>
      </c>
    </row>
    <row r="57" spans="1:5" ht="12.4" customHeight="1" x14ac:dyDescent="0.2">
      <c r="A57" s="1" t="s">
        <v>41</v>
      </c>
      <c r="B57" s="2">
        <v>-194.11970166999998</v>
      </c>
      <c r="C57" s="2">
        <v>-113.64805173999999</v>
      </c>
      <c r="D57" s="2">
        <f t="shared" si="0"/>
        <v>80.471649929999998</v>
      </c>
      <c r="E57" s="30">
        <f t="shared" si="1"/>
        <v>-41.45465361717914</v>
      </c>
    </row>
    <row r="58" spans="1:5" ht="12.4" customHeight="1" x14ac:dyDescent="0.2">
      <c r="A58" s="1" t="s">
        <v>42</v>
      </c>
      <c r="B58" s="2">
        <v>-5.8088726899999994</v>
      </c>
      <c r="C58" s="2">
        <v>-5.9035106900000001</v>
      </c>
      <c r="D58" s="2">
        <f t="shared" si="0"/>
        <v>-9.4638000000000666E-2</v>
      </c>
      <c r="E58" s="30">
        <f t="shared" si="1"/>
        <v>1.6291973511989681</v>
      </c>
    </row>
    <row r="59" spans="1:5" ht="12.4" customHeight="1" x14ac:dyDescent="0.2">
      <c r="A59" s="1" t="s">
        <v>43</v>
      </c>
      <c r="B59" s="2">
        <v>-24.14985433</v>
      </c>
      <c r="C59" s="2">
        <v>-15.185436299999999</v>
      </c>
      <c r="D59" s="2">
        <f t="shared" si="0"/>
        <v>8.9644180300000009</v>
      </c>
      <c r="E59" s="30">
        <f t="shared" si="1"/>
        <v>-37.119967298784118</v>
      </c>
    </row>
    <row r="60" spans="1:5" ht="12.95" customHeight="1" x14ac:dyDescent="0.2">
      <c r="A60" s="1" t="s">
        <v>45</v>
      </c>
      <c r="B60" s="3">
        <f>B61+B67</f>
        <v>-1437.09913461</v>
      </c>
      <c r="C60" s="3">
        <f>C61+C67</f>
        <v>-1029.2197623999998</v>
      </c>
      <c r="D60" s="3">
        <f t="shared" si="0"/>
        <v>407.87937221000016</v>
      </c>
      <c r="E60" s="29">
        <f t="shared" si="1"/>
        <v>-28.382131920265223</v>
      </c>
    </row>
    <row r="61" spans="1:5" ht="12.75" customHeight="1" x14ac:dyDescent="0.2">
      <c r="A61" s="1" t="s">
        <v>46</v>
      </c>
      <c r="B61" s="3">
        <f>B62+B63</f>
        <v>493.86641956999983</v>
      </c>
      <c r="C61" s="3">
        <f>C62+C63</f>
        <v>346.43966019000004</v>
      </c>
      <c r="D61" s="3">
        <f t="shared" si="0"/>
        <v>-147.42675937999979</v>
      </c>
      <c r="E61" s="29">
        <f t="shared" si="1"/>
        <v>-29.851545587643216</v>
      </c>
    </row>
    <row r="62" spans="1:5" ht="12.75" customHeight="1" x14ac:dyDescent="0.2">
      <c r="A62" s="1" t="s">
        <v>47</v>
      </c>
      <c r="B62" s="2">
        <v>22.59889905</v>
      </c>
      <c r="C62" s="2">
        <v>19.421159459999998</v>
      </c>
      <c r="D62" s="2">
        <f t="shared" si="0"/>
        <v>-3.1777395900000016</v>
      </c>
      <c r="E62" s="30">
        <f t="shared" si="1"/>
        <v>-14.061479645398919</v>
      </c>
    </row>
    <row r="63" spans="1:5" ht="12.75" customHeight="1" x14ac:dyDescent="0.2">
      <c r="A63" s="1" t="s">
        <v>52</v>
      </c>
      <c r="B63" s="2">
        <f>B64+B65+B66</f>
        <v>471.26752051999983</v>
      </c>
      <c r="C63" s="2">
        <f>C64+C65+C66</f>
        <v>327.01850073000003</v>
      </c>
      <c r="D63" s="2">
        <f t="shared" si="0"/>
        <v>-144.24901978999981</v>
      </c>
      <c r="E63" s="30">
        <f t="shared" si="1"/>
        <v>-30.608733576808874</v>
      </c>
    </row>
    <row r="64" spans="1:5" ht="12.4" customHeight="1" x14ac:dyDescent="0.2">
      <c r="A64" s="1" t="s">
        <v>48</v>
      </c>
      <c r="B64" s="2">
        <v>111.01876786000001</v>
      </c>
      <c r="C64" s="2">
        <v>68.765682130000002</v>
      </c>
      <c r="D64" s="2">
        <f t="shared" si="0"/>
        <v>-42.253085730000009</v>
      </c>
      <c r="E64" s="30">
        <f t="shared" si="1"/>
        <v>-38.059407922166081</v>
      </c>
    </row>
    <row r="65" spans="1:5" ht="12.4" customHeight="1" x14ac:dyDescent="0.2">
      <c r="A65" s="1" t="s">
        <v>49</v>
      </c>
      <c r="B65" s="2">
        <v>14.020165769999995</v>
      </c>
      <c r="C65" s="2">
        <v>42.739289290000002</v>
      </c>
      <c r="D65" s="2">
        <f t="shared" si="0"/>
        <v>28.719123520000007</v>
      </c>
      <c r="E65" s="30">
        <f t="shared" si="1"/>
        <v>204.8415403293767</v>
      </c>
    </row>
    <row r="66" spans="1:5" ht="12.4" customHeight="1" x14ac:dyDescent="0.2">
      <c r="A66" s="1" t="s">
        <v>50</v>
      </c>
      <c r="B66" s="2">
        <v>346.2285868899998</v>
      </c>
      <c r="C66" s="2">
        <v>215.51352931000002</v>
      </c>
      <c r="D66" s="2">
        <f t="shared" si="0"/>
        <v>-130.71505757999978</v>
      </c>
      <c r="E66" s="30">
        <f t="shared" si="1"/>
        <v>-37.753975994341914</v>
      </c>
    </row>
    <row r="67" spans="1:5" ht="12.75" customHeight="1" x14ac:dyDescent="0.2">
      <c r="A67" s="1" t="s">
        <v>51</v>
      </c>
      <c r="B67" s="3">
        <f>B68+B69</f>
        <v>-1930.9655541799998</v>
      </c>
      <c r="C67" s="3">
        <f>C68+C69</f>
        <v>-1375.6594225899998</v>
      </c>
      <c r="D67" s="3">
        <f t="shared" si="0"/>
        <v>555.30613158999995</v>
      </c>
      <c r="E67" s="29">
        <f t="shared" si="1"/>
        <v>-28.757951191201599</v>
      </c>
    </row>
    <row r="68" spans="1:5" ht="12.75" customHeight="1" x14ac:dyDescent="0.2">
      <c r="A68" s="1" t="s">
        <v>47</v>
      </c>
      <c r="B68" s="2">
        <v>-0.48563000000000001</v>
      </c>
      <c r="C68" s="2">
        <v>-0.35525000000000001</v>
      </c>
      <c r="D68" s="2">
        <f t="shared" si="0"/>
        <v>0.13038</v>
      </c>
      <c r="E68" s="30">
        <f t="shared" si="1"/>
        <v>-26.847600024710175</v>
      </c>
    </row>
    <row r="69" spans="1:5" ht="12.75" customHeight="1" x14ac:dyDescent="0.2">
      <c r="A69" s="1" t="s">
        <v>52</v>
      </c>
      <c r="B69" s="2">
        <f>B70+B71+B72</f>
        <v>-1930.4799241799999</v>
      </c>
      <c r="C69" s="2">
        <f>C70+C71+C72</f>
        <v>-1375.3041725899998</v>
      </c>
      <c r="D69" s="2">
        <f t="shared" si="0"/>
        <v>555.17575159000012</v>
      </c>
      <c r="E69" s="30">
        <f t="shared" si="1"/>
        <v>-28.758431757627278</v>
      </c>
    </row>
    <row r="70" spans="1:5" ht="12.4" customHeight="1" x14ac:dyDescent="0.2">
      <c r="A70" s="1" t="s">
        <v>48</v>
      </c>
      <c r="B70" s="2">
        <v>-1177.66643383</v>
      </c>
      <c r="C70" s="2">
        <v>-655.56153047999999</v>
      </c>
      <c r="D70" s="2">
        <f t="shared" si="0"/>
        <v>522.10490334999997</v>
      </c>
      <c r="E70" s="30">
        <f t="shared" si="1"/>
        <v>-44.333852808559158</v>
      </c>
    </row>
    <row r="71" spans="1:5" ht="12.4" customHeight="1" x14ac:dyDescent="0.2">
      <c r="A71" s="1" t="s">
        <v>49</v>
      </c>
      <c r="B71" s="2">
        <v>-371.11211374999999</v>
      </c>
      <c r="C71" s="2">
        <v>-446.32224335000001</v>
      </c>
      <c r="D71" s="2">
        <f t="shared" si="0"/>
        <v>-75.210129600000016</v>
      </c>
      <c r="E71" s="30">
        <f t="shared" si="1"/>
        <v>20.266147833337868</v>
      </c>
    </row>
    <row r="72" spans="1:5" ht="12.4" customHeight="1" x14ac:dyDescent="0.2">
      <c r="A72" s="1" t="s">
        <v>50</v>
      </c>
      <c r="B72" s="2">
        <v>-381.70137660000006</v>
      </c>
      <c r="C72" s="2">
        <v>-273.42039876000001</v>
      </c>
      <c r="D72" s="2">
        <f t="shared" si="0"/>
        <v>108.28097784000005</v>
      </c>
      <c r="E72" s="30">
        <f t="shared" si="1"/>
        <v>-28.367982008477782</v>
      </c>
    </row>
    <row r="73" spans="1:5" ht="12.95" customHeight="1" x14ac:dyDescent="0.2">
      <c r="A73" s="1" t="s">
        <v>53</v>
      </c>
      <c r="B73" s="3">
        <f>B74+B75</f>
        <v>24.05200044</v>
      </c>
      <c r="C73" s="3">
        <f>C74+C75</f>
        <v>68.023582590000018</v>
      </c>
      <c r="D73" s="3">
        <f t="shared" si="0"/>
        <v>43.971582150000017</v>
      </c>
      <c r="E73" s="29">
        <f t="shared" si="1"/>
        <v>182.81881484116593</v>
      </c>
    </row>
    <row r="74" spans="1:5" ht="12.75" customHeight="1" x14ac:dyDescent="0.2">
      <c r="A74" s="1" t="s">
        <v>54</v>
      </c>
      <c r="B74" s="2">
        <v>217.55561061</v>
      </c>
      <c r="C74" s="2">
        <v>225.43439395000001</v>
      </c>
      <c r="D74" s="2">
        <f t="shared" si="0"/>
        <v>7.8787833400000125</v>
      </c>
      <c r="E74" s="30">
        <f t="shared" si="1"/>
        <v>3.6215031724113373</v>
      </c>
    </row>
    <row r="75" spans="1:5" ht="12.75" customHeight="1" x14ac:dyDescent="0.2">
      <c r="A75" s="1" t="s">
        <v>55</v>
      </c>
      <c r="B75" s="2">
        <v>-193.50361017</v>
      </c>
      <c r="C75" s="2">
        <v>-157.41081136</v>
      </c>
      <c r="D75" s="2">
        <f t="shared" si="0"/>
        <v>36.092798810000005</v>
      </c>
      <c r="E75" s="30">
        <f t="shared" si="1"/>
        <v>-18.65226120499311</v>
      </c>
    </row>
    <row r="76" spans="1:5" ht="12.75" customHeight="1" x14ac:dyDescent="0.2">
      <c r="A76" s="1" t="s">
        <v>56</v>
      </c>
      <c r="B76" s="2">
        <v>50.095177999999997</v>
      </c>
      <c r="C76" s="2">
        <v>51.61591</v>
      </c>
      <c r="D76" s="2">
        <f t="shared" si="0"/>
        <v>1.5207320000000024</v>
      </c>
      <c r="E76" s="30">
        <f t="shared" si="1"/>
        <v>3.03568539071766</v>
      </c>
    </row>
    <row r="77" spans="1:5" ht="12.75" customHeight="1" x14ac:dyDescent="0.2">
      <c r="A77" s="1" t="s">
        <v>57</v>
      </c>
      <c r="B77" s="2">
        <v>-26.043177560000004</v>
      </c>
      <c r="C77" s="2">
        <v>16.407672590000004</v>
      </c>
      <c r="D77" s="2">
        <f t="shared" si="0"/>
        <v>42.450850150000008</v>
      </c>
      <c r="E77" s="30">
        <f t="shared" si="1"/>
        <v>-163.00180748758063</v>
      </c>
    </row>
    <row r="78" spans="1:5" ht="14.1" customHeight="1" x14ac:dyDescent="0.2">
      <c r="A78" s="1" t="s">
        <v>58</v>
      </c>
      <c r="B78" s="3">
        <f>B79+B80</f>
        <v>611.25911875999884</v>
      </c>
      <c r="C78" s="3">
        <f>C79+C80</f>
        <v>1487.0641877399999</v>
      </c>
      <c r="D78" s="3">
        <f t="shared" si="0"/>
        <v>875.80506898000101</v>
      </c>
      <c r="E78" s="29">
        <f t="shared" si="1"/>
        <v>143.27885541514055</v>
      </c>
    </row>
    <row r="79" spans="1:5" ht="12.95" customHeight="1" x14ac:dyDescent="0.2">
      <c r="A79" s="1" t="s">
        <v>59</v>
      </c>
      <c r="B79" s="3">
        <v>3.0247570000000001</v>
      </c>
      <c r="C79" s="3">
        <v>1.0759000000000001</v>
      </c>
      <c r="D79" s="3">
        <f t="shared" si="0"/>
        <v>-1.9488570000000001</v>
      </c>
      <c r="E79" s="29">
        <f t="shared" si="1"/>
        <v>-64.43020050866896</v>
      </c>
    </row>
    <row r="80" spans="1:5" ht="12.95" customHeight="1" x14ac:dyDescent="0.2">
      <c r="A80" s="1" t="s">
        <v>60</v>
      </c>
      <c r="B80" s="3">
        <f>B81+B90+B93+B104</f>
        <v>608.23436175999882</v>
      </c>
      <c r="C80" s="3">
        <f>C81+C90+C93+C104</f>
        <v>1485.9882877399998</v>
      </c>
      <c r="D80" s="3">
        <f t="shared" ref="D80:D105" si="2">+C80-B80</f>
        <v>877.75392598000099</v>
      </c>
      <c r="E80" s="29">
        <f t="shared" ref="E80:E105" si="3">IF(B80=0,0,+C80/B80*100-100)</f>
        <v>144.31179511794022</v>
      </c>
    </row>
    <row r="81" spans="1:5" ht="12.75" customHeight="1" x14ac:dyDescent="0.2">
      <c r="A81" s="1" t="s">
        <v>61</v>
      </c>
      <c r="B81" s="5">
        <f>B82+B86</f>
        <v>1114.8254896999997</v>
      </c>
      <c r="C81" s="5">
        <f>C82+C86</f>
        <v>429.34178061</v>
      </c>
      <c r="D81" s="5">
        <f t="shared" si="2"/>
        <v>-685.48370908999971</v>
      </c>
      <c r="E81" s="31">
        <f t="shared" si="3"/>
        <v>-61.48798313487287</v>
      </c>
    </row>
    <row r="82" spans="1:5" ht="12.75" customHeight="1" x14ac:dyDescent="0.2">
      <c r="A82" s="1" t="s">
        <v>62</v>
      </c>
      <c r="B82" s="2">
        <f>B83+B84+B85</f>
        <v>38.91922005</v>
      </c>
      <c r="C82" s="2">
        <f>C83+C84+C85</f>
        <v>-24.242872479999999</v>
      </c>
      <c r="D82" s="2">
        <f t="shared" si="2"/>
        <v>-63.162092529999995</v>
      </c>
      <c r="E82" s="30">
        <f t="shared" si="3"/>
        <v>-162.29023204692922</v>
      </c>
    </row>
    <row r="83" spans="1:5" ht="12.75" customHeight="1" x14ac:dyDescent="0.2">
      <c r="A83" s="1" t="s">
        <v>63</v>
      </c>
      <c r="B83" s="2">
        <v>38.91922005</v>
      </c>
      <c r="C83" s="2">
        <v>-24.242872479999999</v>
      </c>
      <c r="D83" s="2">
        <f t="shared" si="2"/>
        <v>-63.162092529999995</v>
      </c>
      <c r="E83" s="30">
        <f t="shared" si="3"/>
        <v>-162.29023204692922</v>
      </c>
    </row>
    <row r="84" spans="1:5" ht="12.75" customHeight="1" x14ac:dyDescent="0.2">
      <c r="A84" s="1" t="s">
        <v>64</v>
      </c>
      <c r="B84" s="2">
        <v>0</v>
      </c>
      <c r="C84" s="2">
        <v>0</v>
      </c>
      <c r="D84" s="2">
        <f t="shared" si="2"/>
        <v>0</v>
      </c>
      <c r="E84" s="30">
        <f t="shared" si="3"/>
        <v>0</v>
      </c>
    </row>
    <row r="85" spans="1:5" ht="12.75" customHeight="1" x14ac:dyDescent="0.2">
      <c r="A85" s="1" t="s">
        <v>65</v>
      </c>
      <c r="B85" s="2">
        <v>0</v>
      </c>
      <c r="C85" s="2">
        <v>0</v>
      </c>
      <c r="D85" s="2">
        <f t="shared" si="2"/>
        <v>0</v>
      </c>
      <c r="E85" s="30">
        <f t="shared" si="3"/>
        <v>0</v>
      </c>
    </row>
    <row r="86" spans="1:5" ht="12.75" customHeight="1" x14ac:dyDescent="0.2">
      <c r="A86" s="4" t="s">
        <v>66</v>
      </c>
      <c r="B86" s="2">
        <f>B87+B88+B89</f>
        <v>1075.9062696499998</v>
      </c>
      <c r="C86" s="2">
        <f>C87+C88+C89</f>
        <v>453.58465309000002</v>
      </c>
      <c r="D86" s="2">
        <f t="shared" si="2"/>
        <v>-622.32161655999971</v>
      </c>
      <c r="E86" s="30">
        <f t="shared" si="3"/>
        <v>-57.841620047668798</v>
      </c>
    </row>
    <row r="87" spans="1:5" ht="12.75" customHeight="1" x14ac:dyDescent="0.2">
      <c r="A87" s="1" t="s">
        <v>67</v>
      </c>
      <c r="B87" s="2">
        <v>-294.02700995000004</v>
      </c>
      <c r="C87" s="2">
        <v>-20.174249540000002</v>
      </c>
      <c r="D87" s="2">
        <f t="shared" si="2"/>
        <v>273.85276041000003</v>
      </c>
      <c r="E87" s="30">
        <f t="shared" si="3"/>
        <v>-93.138640717588942</v>
      </c>
    </row>
    <row r="88" spans="1:5" ht="12.75" customHeight="1" x14ac:dyDescent="0.2">
      <c r="A88" s="1" t="s">
        <v>68</v>
      </c>
      <c r="B88" s="2">
        <v>1113.5271178099999</v>
      </c>
      <c r="C88" s="2">
        <v>450.43239556999998</v>
      </c>
      <c r="D88" s="2">
        <f t="shared" si="2"/>
        <v>-663.09472224000001</v>
      </c>
      <c r="E88" s="30">
        <f t="shared" si="3"/>
        <v>-59.549041207377506</v>
      </c>
    </row>
    <row r="89" spans="1:5" ht="12.75" customHeight="1" x14ac:dyDescent="0.2">
      <c r="A89" s="1" t="s">
        <v>69</v>
      </c>
      <c r="B89" s="2">
        <v>256.40616179</v>
      </c>
      <c r="C89" s="2">
        <v>23.32650706000004</v>
      </c>
      <c r="D89" s="2">
        <f t="shared" si="2"/>
        <v>-233.07965472999996</v>
      </c>
      <c r="E89" s="30">
        <f t="shared" si="3"/>
        <v>-90.902516968720604</v>
      </c>
    </row>
    <row r="90" spans="1:5" ht="12.75" customHeight="1" x14ac:dyDescent="0.2">
      <c r="A90" s="1" t="s">
        <v>70</v>
      </c>
      <c r="B90" s="5">
        <f>B91+B92</f>
        <v>-1236.9772393899996</v>
      </c>
      <c r="C90" s="5">
        <f>C91+C92</f>
        <v>614.86318025999981</v>
      </c>
      <c r="D90" s="5">
        <f t="shared" si="2"/>
        <v>1851.8404196499994</v>
      </c>
      <c r="E90" s="31">
        <f t="shared" si="3"/>
        <v>-149.70691138692351</v>
      </c>
    </row>
    <row r="91" spans="1:5" ht="12.75" customHeight="1" x14ac:dyDescent="0.2">
      <c r="A91" s="1" t="s">
        <v>71</v>
      </c>
      <c r="B91" s="2">
        <v>19.818709160000154</v>
      </c>
      <c r="C91" s="2">
        <v>-1250.1606894100003</v>
      </c>
      <c r="D91" s="2">
        <f t="shared" si="2"/>
        <v>-1269.9793985700005</v>
      </c>
      <c r="E91" s="30">
        <f t="shared" si="3"/>
        <v>-6407.9824186187843</v>
      </c>
    </row>
    <row r="92" spans="1:5" ht="12.75" customHeight="1" x14ac:dyDescent="0.2">
      <c r="A92" s="1" t="s">
        <v>72</v>
      </c>
      <c r="B92" s="2">
        <v>-1256.7959485499998</v>
      </c>
      <c r="C92" s="2">
        <v>1865.0238696700001</v>
      </c>
      <c r="D92" s="2">
        <f t="shared" si="2"/>
        <v>3121.8198182199999</v>
      </c>
      <c r="E92" s="30">
        <f t="shared" si="3"/>
        <v>-248.39512108721624</v>
      </c>
    </row>
    <row r="93" spans="1:5" ht="12.75" customHeight="1" x14ac:dyDescent="0.2">
      <c r="A93" s="1" t="s">
        <v>73</v>
      </c>
      <c r="B93" s="5">
        <f>B94+B99</f>
        <v>-186.88315627000134</v>
      </c>
      <c r="C93" s="5">
        <f>C94+C99</f>
        <v>-347.31101768000002</v>
      </c>
      <c r="D93" s="5">
        <f t="shared" si="2"/>
        <v>-160.42786140999868</v>
      </c>
      <c r="E93" s="31">
        <f t="shared" si="3"/>
        <v>85.843938325944634</v>
      </c>
    </row>
    <row r="94" spans="1:5" ht="12.75" customHeight="1" x14ac:dyDescent="0.2">
      <c r="A94" s="1" t="s">
        <v>74</v>
      </c>
      <c r="B94" s="2">
        <f>B95+B96+B97+B98</f>
        <v>-823.0616742800014</v>
      </c>
      <c r="C94" s="2">
        <f>C95+C96+C97+C98</f>
        <v>446.32415339000005</v>
      </c>
      <c r="D94" s="2">
        <f t="shared" si="2"/>
        <v>1269.3858276700014</v>
      </c>
      <c r="E94" s="30">
        <f t="shared" si="3"/>
        <v>-154.22730365624616</v>
      </c>
    </row>
    <row r="95" spans="1:5" ht="12.75" customHeight="1" x14ac:dyDescent="0.2">
      <c r="A95" s="1" t="s">
        <v>75</v>
      </c>
      <c r="B95" s="2">
        <v>-2.4517803499999999</v>
      </c>
      <c r="C95" s="2">
        <v>69.020399940000004</v>
      </c>
      <c r="D95" s="2">
        <f t="shared" si="2"/>
        <v>71.472180290000011</v>
      </c>
      <c r="E95" s="30">
        <f t="shared" si="3"/>
        <v>-2915.1135129213353</v>
      </c>
    </row>
    <row r="96" spans="1:5" ht="12.75" customHeight="1" x14ac:dyDescent="0.2">
      <c r="A96" s="1" t="s">
        <v>76</v>
      </c>
      <c r="B96" s="2">
        <v>622.94159653999998</v>
      </c>
      <c r="C96" s="2">
        <v>316.90327511999999</v>
      </c>
      <c r="D96" s="2">
        <f t="shared" si="2"/>
        <v>-306.03832141999999</v>
      </c>
      <c r="E96" s="30">
        <f t="shared" si="3"/>
        <v>-49.127931594201833</v>
      </c>
    </row>
    <row r="97" spans="1:5" ht="12.75" customHeight="1" x14ac:dyDescent="0.2">
      <c r="A97" s="1" t="s">
        <v>77</v>
      </c>
      <c r="B97" s="2">
        <v>-1430.2971252600014</v>
      </c>
      <c r="C97" s="2">
        <v>175.05383937000002</v>
      </c>
      <c r="D97" s="2">
        <f t="shared" si="2"/>
        <v>1605.3509646300015</v>
      </c>
      <c r="E97" s="30">
        <f t="shared" si="3"/>
        <v>-112.23898421372961</v>
      </c>
    </row>
    <row r="98" spans="1:5" ht="12.75" customHeight="1" x14ac:dyDescent="0.2">
      <c r="A98" s="1" t="s">
        <v>78</v>
      </c>
      <c r="B98" s="2">
        <v>-13.254365209999996</v>
      </c>
      <c r="C98" s="2">
        <v>-114.65336103999999</v>
      </c>
      <c r="D98" s="2">
        <f t="shared" si="2"/>
        <v>-101.39899582999999</v>
      </c>
      <c r="E98" s="30">
        <f t="shared" si="3"/>
        <v>765.02340341050581</v>
      </c>
    </row>
    <row r="99" spans="1:5" ht="12.75" customHeight="1" x14ac:dyDescent="0.2">
      <c r="A99" s="1" t="s">
        <v>79</v>
      </c>
      <c r="B99" s="2">
        <f>B100+B101+B102+B103</f>
        <v>636.17851801000006</v>
      </c>
      <c r="C99" s="2">
        <f>C100+C101+C102+C103</f>
        <v>-793.63517107000007</v>
      </c>
      <c r="D99" s="2">
        <f t="shared" si="2"/>
        <v>-1429.8136890800001</v>
      </c>
      <c r="E99" s="30">
        <f t="shared" si="3"/>
        <v>-224.75038823261949</v>
      </c>
    </row>
    <row r="100" spans="1:5" ht="12.75" customHeight="1" x14ac:dyDescent="0.2">
      <c r="A100" s="1" t="s">
        <v>80</v>
      </c>
      <c r="B100" s="2">
        <v>120.59271495</v>
      </c>
      <c r="C100" s="2">
        <v>66.621355460000004</v>
      </c>
      <c r="D100" s="2">
        <f t="shared" si="2"/>
        <v>-53.971359489999998</v>
      </c>
      <c r="E100" s="30">
        <f t="shared" si="3"/>
        <v>-44.755074560165212</v>
      </c>
    </row>
    <row r="101" spans="1:5" ht="12.75" customHeight="1" x14ac:dyDescent="0.2">
      <c r="A101" s="1" t="s">
        <v>81</v>
      </c>
      <c r="B101" s="2">
        <v>463.69656103</v>
      </c>
      <c r="C101" s="2">
        <v>-1112.9734809700001</v>
      </c>
      <c r="D101" s="2">
        <f t="shared" si="2"/>
        <v>-1576.6700420000002</v>
      </c>
      <c r="E101" s="30">
        <f t="shared" si="3"/>
        <v>-340.02193988624242</v>
      </c>
    </row>
    <row r="102" spans="1:5" ht="12.75" customHeight="1" x14ac:dyDescent="0.2">
      <c r="A102" s="1" t="s">
        <v>82</v>
      </c>
      <c r="B102" s="2">
        <v>59.326637339999998</v>
      </c>
      <c r="C102" s="2">
        <v>292.7578380600001</v>
      </c>
      <c r="D102" s="2">
        <f t="shared" si="2"/>
        <v>233.43120072000011</v>
      </c>
      <c r="E102" s="30">
        <f t="shared" si="3"/>
        <v>393.4677763416957</v>
      </c>
    </row>
    <row r="103" spans="1:5" ht="12.75" customHeight="1" x14ac:dyDescent="0.2">
      <c r="A103" s="1" t="s">
        <v>83</v>
      </c>
      <c r="B103" s="2">
        <v>-7.4373953099999905</v>
      </c>
      <c r="C103" s="2">
        <v>-40.040883619999988</v>
      </c>
      <c r="D103" s="2">
        <f t="shared" si="2"/>
        <v>-32.603488309999996</v>
      </c>
      <c r="E103" s="30">
        <f t="shared" si="3"/>
        <v>438.37239989331749</v>
      </c>
    </row>
    <row r="104" spans="1:5" ht="12.75" customHeight="1" x14ac:dyDescent="0.2">
      <c r="A104" s="1" t="s">
        <v>84</v>
      </c>
      <c r="B104" s="5">
        <v>917.26926772000002</v>
      </c>
      <c r="C104" s="5">
        <v>789.09434454999996</v>
      </c>
      <c r="D104" s="5">
        <f t="shared" si="2"/>
        <v>-128.17492317000006</v>
      </c>
      <c r="E104" s="31">
        <f t="shared" si="3"/>
        <v>-13.973532928732752</v>
      </c>
    </row>
    <row r="105" spans="1:5" ht="14.1" customHeight="1" x14ac:dyDescent="0.2">
      <c r="A105" s="1" t="s">
        <v>85</v>
      </c>
      <c r="B105" s="3">
        <f>-B15-B78</f>
        <v>-225.56940365999765</v>
      </c>
      <c r="C105" s="3">
        <f>-C15-C78</f>
        <v>-1261.826029280001</v>
      </c>
      <c r="D105" s="3">
        <f t="shared" si="2"/>
        <v>-1036.2566256200034</v>
      </c>
      <c r="E105" s="29">
        <f t="shared" si="3"/>
        <v>459.3959148741468</v>
      </c>
    </row>
    <row r="106" spans="1:5" ht="6" customHeight="1" x14ac:dyDescent="0.2">
      <c r="A106" s="17"/>
      <c r="B106" s="18"/>
      <c r="C106" s="18"/>
      <c r="D106" s="18"/>
      <c r="E106" s="19"/>
    </row>
    <row r="107" spans="1:5" ht="6" customHeight="1" x14ac:dyDescent="0.2">
      <c r="A107" s="6"/>
    </row>
    <row r="108" spans="1:5" ht="12.75" customHeight="1" x14ac:dyDescent="0.2">
      <c r="A108" s="6" t="s">
        <v>86</v>
      </c>
    </row>
    <row r="109" spans="1:5" ht="12.75" customHeight="1" x14ac:dyDescent="0.2">
      <c r="A109" s="20" t="s">
        <v>13</v>
      </c>
    </row>
    <row r="110" spans="1:5" ht="12.75" customHeight="1" x14ac:dyDescent="0.2">
      <c r="A110" s="21" t="s">
        <v>8</v>
      </c>
    </row>
    <row r="111" spans="1:5" ht="12.75" customHeight="1" x14ac:dyDescent="0.2">
      <c r="A111" s="22" t="s">
        <v>9</v>
      </c>
    </row>
    <row r="112" spans="1:5" ht="12.75" customHeight="1" x14ac:dyDescent="0.2">
      <c r="A112" s="23" t="s">
        <v>14</v>
      </c>
    </row>
  </sheetData>
  <mergeCells count="10">
    <mergeCell ref="B9:C9"/>
    <mergeCell ref="D9:E9"/>
    <mergeCell ref="B10:C10"/>
    <mergeCell ref="D12:E13"/>
    <mergeCell ref="A1:E1"/>
    <mergeCell ref="A2:E2"/>
    <mergeCell ref="A3:E3"/>
    <mergeCell ref="A5:E5"/>
    <mergeCell ref="A6:E6"/>
    <mergeCell ref="A7:E7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2021-06-08T20:50:22Z</cp:lastPrinted>
  <dcterms:created xsi:type="dcterms:W3CDTF">2018-11-21T20:09:16Z</dcterms:created>
  <dcterms:modified xsi:type="dcterms:W3CDTF">2021-07-29T21:41:49Z</dcterms:modified>
</cp:coreProperties>
</file>